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 (2)" sheetId="4" r:id="rId1"/>
    <sheet name="Sheet1" sheetId="1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Y9" i="4" l="1"/>
  <c r="Y10" i="4"/>
  <c r="Y11" i="4"/>
  <c r="Y12" i="4"/>
  <c r="Y8" i="4"/>
  <c r="X10" i="4"/>
  <c r="X11" i="4"/>
  <c r="X12" i="4"/>
  <c r="X8" i="4"/>
  <c r="X9" i="4"/>
  <c r="V9" i="4"/>
  <c r="V10" i="4"/>
  <c r="U13" i="4"/>
  <c r="R13" i="4"/>
  <c r="O13" i="4"/>
  <c r="L13" i="4"/>
  <c r="I13" i="4"/>
  <c r="F13" i="4"/>
  <c r="M10" i="4"/>
  <c r="D13" i="4"/>
  <c r="X13" i="4" l="1"/>
  <c r="T12" i="4"/>
  <c r="V12" i="4" s="1"/>
  <c r="Q12" i="4"/>
  <c r="S12" i="4" s="1"/>
  <c r="N12" i="4"/>
  <c r="P12" i="4" s="1"/>
  <c r="K12" i="4"/>
  <c r="M12" i="4" s="1"/>
  <c r="H12" i="4"/>
  <c r="J12" i="4" s="1"/>
  <c r="E12" i="4"/>
  <c r="T11" i="4"/>
  <c r="V11" i="4" s="1"/>
  <c r="Q11" i="4"/>
  <c r="S11" i="4" s="1"/>
  <c r="N11" i="4"/>
  <c r="P11" i="4" s="1"/>
  <c r="K11" i="4"/>
  <c r="M11" i="4" s="1"/>
  <c r="H11" i="4"/>
  <c r="J11" i="4" s="1"/>
  <c r="E11" i="4"/>
  <c r="G11" i="4" s="1"/>
  <c r="Q10" i="4"/>
  <c r="S10" i="4" s="1"/>
  <c r="N10" i="4"/>
  <c r="P10" i="4" s="1"/>
  <c r="H10" i="4"/>
  <c r="J10" i="4" s="1"/>
  <c r="E10" i="4"/>
  <c r="G10" i="4" s="1"/>
  <c r="Q9" i="4"/>
  <c r="S9" i="4" s="1"/>
  <c r="N9" i="4"/>
  <c r="P9" i="4" s="1"/>
  <c r="K9" i="4"/>
  <c r="M9" i="4" s="1"/>
  <c r="H9" i="4"/>
  <c r="J9" i="4" s="1"/>
  <c r="E9" i="4"/>
  <c r="G9" i="4" s="1"/>
  <c r="T8" i="4"/>
  <c r="Q8" i="4"/>
  <c r="N8" i="4"/>
  <c r="K8" i="4"/>
  <c r="H8" i="4"/>
  <c r="E8" i="4"/>
  <c r="K13" i="4" l="1"/>
  <c r="M13" i="4" s="1"/>
  <c r="M8" i="4"/>
  <c r="P8" i="4"/>
  <c r="P13" i="4" s="1"/>
  <c r="N13" i="4"/>
  <c r="E13" i="4"/>
  <c r="G13" i="4" s="1"/>
  <c r="G8" i="4"/>
  <c r="Q13" i="4"/>
  <c r="S8" i="4"/>
  <c r="S13" i="4" s="1"/>
  <c r="J8" i="4"/>
  <c r="H13" i="4"/>
  <c r="J13" i="4" s="1"/>
  <c r="T13" i="4"/>
  <c r="V8" i="4"/>
  <c r="V13" i="4" s="1"/>
  <c r="G12" i="4"/>
  <c r="Y13" i="4" l="1"/>
</calcChain>
</file>

<file path=xl/sharedStrings.xml><?xml version="1.0" encoding="utf-8"?>
<sst xmlns="http://schemas.openxmlformats.org/spreadsheetml/2006/main" count="46" uniqueCount="28">
  <si>
    <t xml:space="preserve">S No </t>
  </si>
  <si>
    <t>BRANCH</t>
  </si>
  <si>
    <t>INTAKE</t>
  </si>
  <si>
    <t>OC           (31 %)</t>
  </si>
  <si>
    <t>BC(O)      (26.5 %)</t>
  </si>
  <si>
    <t>BC(M) (3.5 %)</t>
  </si>
  <si>
    <t>MBC         (20 %)</t>
  </si>
  <si>
    <t>SC         (15 %)</t>
  </si>
  <si>
    <t>SC(A)    (3 %)</t>
  </si>
  <si>
    <t>TOTAL   (100 %)</t>
  </si>
  <si>
    <t>CIVIL ENGINEERING</t>
  </si>
  <si>
    <t>MECHANICAL ENGINEERING</t>
  </si>
  <si>
    <t>ELECTRICAL AND ELECTRONICS ENGINEERING</t>
  </si>
  <si>
    <t>ELECTRONICS AND COMMUNICATION ENGINEERING</t>
  </si>
  <si>
    <t>COMPUTER ENGINEERING</t>
  </si>
  <si>
    <t>TOTAL</t>
  </si>
  <si>
    <t xml:space="preserve">DIRECT SECOND YEAR ADMISSION (2020 -2021)  </t>
  </si>
  <si>
    <t>142 -   GOVERNMENT POLYTECHNIC COLLEGE KELAMANGALAM - 635113</t>
  </si>
  <si>
    <t>ALLOTTED</t>
  </si>
  <si>
    <t>FILLED</t>
  </si>
  <si>
    <t>REMAINING</t>
  </si>
  <si>
    <t>CIVIL</t>
  </si>
  <si>
    <t>MECH</t>
  </si>
  <si>
    <t>EEE</t>
  </si>
  <si>
    <t>ECE</t>
  </si>
  <si>
    <t>CSE</t>
  </si>
  <si>
    <t>ONLINE COUNSELLING UPTO  03.09.2020  AT 03.00 PM</t>
  </si>
  <si>
    <t>NUMBER OF SEATS   COMMUNITY  WISE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</si>
</sst>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22"/>
      <color theme="1"/>
      <name val="Cambria"/>
      <family val="1"/>
      <scheme val="major"/>
    </font>
    <font>
      <b/>
      <sz val="18"/>
      <color rgb="FF002060"/>
      <name val="Cambria"/>
      <family val="1"/>
      <scheme val="major"/>
    </font>
    <font>
      <b/>
      <sz val="11"/>
      <color theme="0"/>
      <name val="Calibri"/>
      <family val="2"/>
      <scheme val="minor"/>
    </font>
    <font>
      <b/>
      <sz val="28"/>
      <color rgb="FF00B050"/>
      <name val="Cambria"/>
      <family val="1"/>
      <scheme val="major"/>
    </font>
    <font>
      <b/>
      <sz val="26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A5A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5" borderId="5" applyNumberFormat="0" applyAlignment="0" applyProtection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3" fillId="14" borderId="2" xfId="0" applyFont="1" applyFill="1" applyBorder="1" applyAlignment="1">
      <alignment horizontal="center"/>
    </xf>
    <xf numFmtId="0" fontId="3" fillId="14" borderId="3" xfId="0" applyFont="1" applyFill="1" applyBorder="1" applyAlignment="1">
      <alignment horizontal="center"/>
    </xf>
    <xf numFmtId="0" fontId="3" fillId="14" borderId="4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15" borderId="3" xfId="0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9" borderId="0" xfId="0" applyFont="1" applyFill="1" applyAlignment="1">
      <alignment horizontal="center"/>
    </xf>
    <xf numFmtId="0" fontId="3" fillId="16" borderId="6" xfId="0" applyFont="1" applyFill="1" applyBorder="1" applyAlignment="1">
      <alignment horizontal="center" vertical="center"/>
    </xf>
    <xf numFmtId="0" fontId="3" fillId="16" borderId="7" xfId="0" applyFont="1" applyFill="1" applyBorder="1" applyAlignment="1">
      <alignment horizontal="center" vertical="center"/>
    </xf>
    <xf numFmtId="0" fontId="3" fillId="16" borderId="8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horizontal="center" vertical="center" wrapText="1"/>
    </xf>
    <xf numFmtId="0" fontId="2" fillId="17" borderId="9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7" fillId="5" borderId="5" xfId="1"/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7"/>
  <sheetViews>
    <sheetView tabSelected="1" zoomScale="70" zoomScaleNormal="70" workbookViewId="0">
      <selection activeCell="AC12" sqref="AC12"/>
    </sheetView>
  </sheetViews>
  <sheetFormatPr defaultRowHeight="18.75" x14ac:dyDescent="0.3"/>
  <cols>
    <col min="1" max="1" width="3.42578125" customWidth="1"/>
    <col min="2" max="2" width="6.42578125" style="1" bestFit="1" customWidth="1"/>
    <col min="3" max="3" width="31.85546875" style="2" bestFit="1" customWidth="1"/>
    <col min="4" max="4" width="9.42578125" style="2" bestFit="1" customWidth="1"/>
    <col min="5" max="5" width="12.85546875" style="2" customWidth="1"/>
    <col min="6" max="6" width="9.85546875" style="2" customWidth="1"/>
    <col min="7" max="7" width="14" style="2" customWidth="1"/>
    <col min="8" max="8" width="13.140625" style="2" customWidth="1"/>
    <col min="9" max="9" width="11" style="2" customWidth="1"/>
    <col min="10" max="10" width="13.7109375" style="2" customWidth="1"/>
    <col min="11" max="11" width="13.140625" style="2" customWidth="1"/>
    <col min="12" max="12" width="11" style="2" customWidth="1"/>
    <col min="13" max="13" width="14.7109375" style="2" customWidth="1"/>
    <col min="14" max="14" width="13.28515625" style="2" customWidth="1"/>
    <col min="15" max="15" width="11" style="2" customWidth="1"/>
    <col min="16" max="16" width="14.7109375" style="2" customWidth="1"/>
    <col min="17" max="17" width="13.5703125" style="2" customWidth="1"/>
    <col min="18" max="18" width="11" style="2" customWidth="1"/>
    <col min="19" max="19" width="13.85546875" style="2" customWidth="1"/>
    <col min="20" max="20" width="13.140625" style="2" bestFit="1" customWidth="1"/>
    <col min="21" max="21" width="11" style="2" customWidth="1"/>
    <col min="22" max="22" width="15.5703125" style="2" customWidth="1"/>
    <col min="23" max="23" width="14.140625" style="2" customWidth="1"/>
    <col min="24" max="24" width="11" style="2" customWidth="1"/>
    <col min="25" max="25" width="14.28515625" style="2" bestFit="1" customWidth="1"/>
  </cols>
  <sheetData>
    <row r="1" spans="2:28" ht="47.25" customHeight="1" x14ac:dyDescent="0.45">
      <c r="B1" s="36" t="s">
        <v>17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2:28" ht="43.5" customHeight="1" x14ac:dyDescent="0.45">
      <c r="B2" s="37" t="s">
        <v>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2:28" ht="39" customHeight="1" x14ac:dyDescent="0.4">
      <c r="B3" s="38" t="s">
        <v>26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2:28" ht="12" customHeight="1" x14ac:dyDescent="0.25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</row>
    <row r="5" spans="2:28" ht="24.75" customHeight="1" x14ac:dyDescent="0.35">
      <c r="B5" s="39" t="s">
        <v>0</v>
      </c>
      <c r="C5" s="34" t="s">
        <v>1</v>
      </c>
      <c r="D5" s="35" t="s">
        <v>2</v>
      </c>
      <c r="E5" s="46" t="s">
        <v>27</v>
      </c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</row>
    <row r="6" spans="2:28" ht="24.75" customHeight="1" x14ac:dyDescent="0.25">
      <c r="B6" s="40"/>
      <c r="C6" s="34"/>
      <c r="D6" s="35"/>
      <c r="E6" s="14" t="s">
        <v>3</v>
      </c>
      <c r="F6" s="14"/>
      <c r="G6" s="14"/>
      <c r="H6" s="15" t="s">
        <v>4</v>
      </c>
      <c r="I6" s="16"/>
      <c r="J6" s="17"/>
      <c r="K6" s="18" t="s">
        <v>5</v>
      </c>
      <c r="L6" s="19"/>
      <c r="M6" s="20"/>
      <c r="N6" s="21" t="s">
        <v>6</v>
      </c>
      <c r="O6" s="22"/>
      <c r="P6" s="23"/>
      <c r="Q6" s="24" t="s">
        <v>7</v>
      </c>
      <c r="R6" s="25"/>
      <c r="S6" s="26"/>
      <c r="T6" s="27" t="s">
        <v>8</v>
      </c>
      <c r="U6" s="28"/>
      <c r="V6" s="29"/>
      <c r="W6" s="30" t="s">
        <v>9</v>
      </c>
      <c r="X6" s="31"/>
      <c r="Y6" s="32"/>
    </row>
    <row r="7" spans="2:28" ht="36" customHeight="1" x14ac:dyDescent="0.25">
      <c r="B7" s="41"/>
      <c r="C7" s="34"/>
      <c r="D7" s="35"/>
      <c r="E7" s="11" t="s">
        <v>18</v>
      </c>
      <c r="F7" s="8" t="s">
        <v>19</v>
      </c>
      <c r="G7" s="9" t="s">
        <v>20</v>
      </c>
      <c r="H7" s="11" t="s">
        <v>18</v>
      </c>
      <c r="I7" s="8" t="s">
        <v>19</v>
      </c>
      <c r="J7" s="9" t="s">
        <v>20</v>
      </c>
      <c r="K7" s="11" t="s">
        <v>18</v>
      </c>
      <c r="L7" s="8" t="s">
        <v>19</v>
      </c>
      <c r="M7" s="9" t="s">
        <v>20</v>
      </c>
      <c r="N7" s="11" t="s">
        <v>18</v>
      </c>
      <c r="O7" s="8" t="s">
        <v>19</v>
      </c>
      <c r="P7" s="9" t="s">
        <v>20</v>
      </c>
      <c r="Q7" s="11" t="s">
        <v>18</v>
      </c>
      <c r="R7" s="8" t="s">
        <v>19</v>
      </c>
      <c r="S7" s="9" t="s">
        <v>20</v>
      </c>
      <c r="T7" s="11" t="s">
        <v>18</v>
      </c>
      <c r="U7" s="8" t="s">
        <v>19</v>
      </c>
      <c r="V7" s="9" t="s">
        <v>20</v>
      </c>
      <c r="W7" s="11" t="s">
        <v>18</v>
      </c>
      <c r="X7" s="8" t="s">
        <v>19</v>
      </c>
      <c r="Y7" s="9" t="s">
        <v>20</v>
      </c>
    </row>
    <row r="8" spans="2:28" ht="59.25" customHeight="1" thickBot="1" x14ac:dyDescent="0.3">
      <c r="B8" s="42">
        <v>1</v>
      </c>
      <c r="C8" s="4" t="s">
        <v>10</v>
      </c>
      <c r="D8" s="3">
        <v>48</v>
      </c>
      <c r="E8" s="13">
        <f>ROUND(D8*0.31,0)</f>
        <v>15</v>
      </c>
      <c r="F8" s="7">
        <v>1</v>
      </c>
      <c r="G8" s="10">
        <f>(E8-F8)</f>
        <v>14</v>
      </c>
      <c r="H8" s="12">
        <f>ROUND(D8*0.265,0)</f>
        <v>13</v>
      </c>
      <c r="I8" s="7"/>
      <c r="J8" s="6">
        <f>(H8-I8)</f>
        <v>13</v>
      </c>
      <c r="K8" s="12">
        <f>ROUND(D8*0.035,0)</f>
        <v>2</v>
      </c>
      <c r="L8" s="7"/>
      <c r="M8" s="6">
        <f>(K8-L8)</f>
        <v>2</v>
      </c>
      <c r="N8" s="12">
        <f>ROUND(D8*0.2,0)</f>
        <v>10</v>
      </c>
      <c r="O8" s="7"/>
      <c r="P8" s="6">
        <f>(N8-O8)</f>
        <v>10</v>
      </c>
      <c r="Q8" s="12">
        <f>ROUND(D8*0.15,0)</f>
        <v>7</v>
      </c>
      <c r="R8" s="7"/>
      <c r="S8" s="6">
        <f>(Q8-R8)</f>
        <v>7</v>
      </c>
      <c r="T8" s="12">
        <f>ROUND(D8*0.03,0)</f>
        <v>1</v>
      </c>
      <c r="U8" s="7"/>
      <c r="V8" s="6">
        <f>(T8-U8)</f>
        <v>1</v>
      </c>
      <c r="W8" s="13">
        <v>48</v>
      </c>
      <c r="X8" s="7">
        <f>SUM(F8,I8,L8,O8,R8,U8)</f>
        <v>1</v>
      </c>
      <c r="Y8" s="10">
        <f>W8-X8</f>
        <v>47</v>
      </c>
    </row>
    <row r="9" spans="2:28" ht="75" customHeight="1" thickTop="1" thickBot="1" x14ac:dyDescent="0.3">
      <c r="B9" s="42">
        <v>2</v>
      </c>
      <c r="C9" s="4" t="s">
        <v>11</v>
      </c>
      <c r="D9" s="3">
        <v>14</v>
      </c>
      <c r="E9" s="13">
        <f>ROUND(D9*0.31,0)</f>
        <v>4</v>
      </c>
      <c r="F9" s="7">
        <v>4</v>
      </c>
      <c r="G9" s="33">
        <f t="shared" ref="G9:G13" si="0">(E9-F9)</f>
        <v>0</v>
      </c>
      <c r="H9" s="12">
        <f>ROUND(D9*0.265,0)</f>
        <v>4</v>
      </c>
      <c r="I9" s="7">
        <v>1</v>
      </c>
      <c r="J9" s="6">
        <f t="shared" ref="J9:J13" si="1">(H9-I9)</f>
        <v>3</v>
      </c>
      <c r="K9" s="12">
        <f>ROUND(D9*0.035,0)</f>
        <v>0</v>
      </c>
      <c r="L9" s="7"/>
      <c r="M9" s="6">
        <f t="shared" ref="M9:M13" si="2">(K9-L9)</f>
        <v>0</v>
      </c>
      <c r="N9" s="12">
        <f>ROUND(D9*0.2,0)</f>
        <v>3</v>
      </c>
      <c r="O9" s="7">
        <v>2</v>
      </c>
      <c r="P9" s="6">
        <f t="shared" ref="P9:P12" si="3">(N9-O9)</f>
        <v>1</v>
      </c>
      <c r="Q9" s="12">
        <f>ROUND(D9*0.15,0)</f>
        <v>2</v>
      </c>
      <c r="R9" s="7">
        <v>1</v>
      </c>
      <c r="S9" s="6">
        <f t="shared" ref="S9:S12" si="4">(Q9-R9)</f>
        <v>1</v>
      </c>
      <c r="T9" s="12">
        <v>1</v>
      </c>
      <c r="U9" s="7"/>
      <c r="V9" s="6">
        <f t="shared" ref="V9:V12" si="5">(T9-U9)</f>
        <v>1</v>
      </c>
      <c r="W9" s="13">
        <v>14</v>
      </c>
      <c r="X9" s="7">
        <f>SUM(F9,I9,L9,O9,R9,U9)</f>
        <v>8</v>
      </c>
      <c r="Y9" s="10">
        <f t="shared" ref="Y9:Y12" si="6">W9-X9</f>
        <v>6</v>
      </c>
      <c r="AB9" s="47"/>
    </row>
    <row r="10" spans="2:28" ht="68.25" thickTop="1" x14ac:dyDescent="0.25">
      <c r="B10" s="42">
        <v>3</v>
      </c>
      <c r="C10" s="4" t="s">
        <v>12</v>
      </c>
      <c r="D10" s="3">
        <v>18</v>
      </c>
      <c r="E10" s="13">
        <f>ROUND(D10*0.31,0)</f>
        <v>6</v>
      </c>
      <c r="F10" s="7">
        <v>6</v>
      </c>
      <c r="G10" s="33">
        <f t="shared" si="0"/>
        <v>0</v>
      </c>
      <c r="H10" s="12">
        <f>ROUND(D10*0.265,0)</f>
        <v>5</v>
      </c>
      <c r="I10" s="7">
        <v>2</v>
      </c>
      <c r="J10" s="6">
        <f t="shared" si="1"/>
        <v>3</v>
      </c>
      <c r="K10" s="12">
        <v>0</v>
      </c>
      <c r="L10" s="7"/>
      <c r="M10" s="6">
        <f t="shared" si="2"/>
        <v>0</v>
      </c>
      <c r="N10" s="12">
        <f>ROUND(D10*0.2,0)</f>
        <v>4</v>
      </c>
      <c r="O10" s="7">
        <v>2</v>
      </c>
      <c r="P10" s="6">
        <f t="shared" si="3"/>
        <v>2</v>
      </c>
      <c r="Q10" s="12">
        <f>ROUND(D10*0.15,0)</f>
        <v>3</v>
      </c>
      <c r="R10" s="7">
        <v>2</v>
      </c>
      <c r="S10" s="6">
        <f t="shared" si="4"/>
        <v>1</v>
      </c>
      <c r="T10" s="12">
        <v>0</v>
      </c>
      <c r="U10" s="7"/>
      <c r="V10" s="6">
        <f t="shared" si="5"/>
        <v>0</v>
      </c>
      <c r="W10" s="13">
        <v>18</v>
      </c>
      <c r="X10" s="7">
        <f t="shared" ref="X10:X13" si="7">SUM(F10,I10,L10,O10,R10,U10)</f>
        <v>12</v>
      </c>
      <c r="Y10" s="10">
        <f t="shared" si="6"/>
        <v>6</v>
      </c>
    </row>
    <row r="11" spans="2:28" ht="87" customHeight="1" x14ac:dyDescent="0.25">
      <c r="B11" s="42">
        <v>4</v>
      </c>
      <c r="C11" s="4" t="s">
        <v>13</v>
      </c>
      <c r="D11" s="3">
        <v>30</v>
      </c>
      <c r="E11" s="13">
        <f>ROUND(D11*0.31,0)</f>
        <v>9</v>
      </c>
      <c r="F11" s="7">
        <v>2</v>
      </c>
      <c r="G11" s="10">
        <f t="shared" si="0"/>
        <v>7</v>
      </c>
      <c r="H11" s="12">
        <f>ROUND(D11*0.265,0)</f>
        <v>8</v>
      </c>
      <c r="I11" s="7"/>
      <c r="J11" s="6">
        <f t="shared" si="1"/>
        <v>8</v>
      </c>
      <c r="K11" s="12">
        <f>ROUND(D11*0.035,0)</f>
        <v>1</v>
      </c>
      <c r="L11" s="7"/>
      <c r="M11" s="6">
        <f t="shared" si="2"/>
        <v>1</v>
      </c>
      <c r="N11" s="12">
        <f>ROUND(D11*0.2,0)</f>
        <v>6</v>
      </c>
      <c r="O11" s="7"/>
      <c r="P11" s="6">
        <f t="shared" si="3"/>
        <v>6</v>
      </c>
      <c r="Q11" s="12">
        <f>ROUND(D11*0.15,0)</f>
        <v>5</v>
      </c>
      <c r="R11" s="7"/>
      <c r="S11" s="6">
        <f t="shared" si="4"/>
        <v>5</v>
      </c>
      <c r="T11" s="12">
        <f>ROUND(D11*0.03,0)</f>
        <v>1</v>
      </c>
      <c r="U11" s="7"/>
      <c r="V11" s="6">
        <f t="shared" si="5"/>
        <v>1</v>
      </c>
      <c r="W11" s="13">
        <v>30</v>
      </c>
      <c r="X11" s="7">
        <f t="shared" si="7"/>
        <v>2</v>
      </c>
      <c r="Y11" s="10">
        <f t="shared" si="6"/>
        <v>28</v>
      </c>
    </row>
    <row r="12" spans="2:28" ht="93.75" customHeight="1" x14ac:dyDescent="0.25">
      <c r="B12" s="42">
        <v>4</v>
      </c>
      <c r="C12" s="4" t="s">
        <v>14</v>
      </c>
      <c r="D12" s="3">
        <v>24</v>
      </c>
      <c r="E12" s="13">
        <f>ROUND(D12*0.31,0)</f>
        <v>7</v>
      </c>
      <c r="F12" s="7">
        <v>2</v>
      </c>
      <c r="G12" s="10">
        <f t="shared" si="0"/>
        <v>5</v>
      </c>
      <c r="H12" s="12">
        <f>ROUND(D12*0.265,0)</f>
        <v>6</v>
      </c>
      <c r="I12" s="7"/>
      <c r="J12" s="6">
        <f t="shared" si="1"/>
        <v>6</v>
      </c>
      <c r="K12" s="12">
        <f>ROUND(D12*0.035,0)</f>
        <v>1</v>
      </c>
      <c r="L12" s="7"/>
      <c r="M12" s="6">
        <f t="shared" si="2"/>
        <v>1</v>
      </c>
      <c r="N12" s="12">
        <f>ROUND(D12*0.2,0)</f>
        <v>5</v>
      </c>
      <c r="O12" s="7"/>
      <c r="P12" s="6">
        <f t="shared" si="3"/>
        <v>5</v>
      </c>
      <c r="Q12" s="12">
        <f>ROUND(D12*0.15,0)</f>
        <v>4</v>
      </c>
      <c r="R12" s="7"/>
      <c r="S12" s="6">
        <f t="shared" si="4"/>
        <v>4</v>
      </c>
      <c r="T12" s="12">
        <f>ROUND(D12*0.03,0)</f>
        <v>1</v>
      </c>
      <c r="U12" s="7"/>
      <c r="V12" s="6">
        <f t="shared" si="5"/>
        <v>1</v>
      </c>
      <c r="W12" s="13">
        <v>24</v>
      </c>
      <c r="X12" s="7">
        <f t="shared" si="7"/>
        <v>2</v>
      </c>
      <c r="Y12" s="10">
        <f t="shared" si="6"/>
        <v>22</v>
      </c>
    </row>
    <row r="13" spans="2:28" ht="66" customHeight="1" x14ac:dyDescent="0.25">
      <c r="B13" s="43" t="s">
        <v>15</v>
      </c>
      <c r="C13" s="44"/>
      <c r="D13" s="3">
        <f>SUM(D8:D12)</f>
        <v>134</v>
      </c>
      <c r="E13" s="13">
        <f>SUM(E8:E12)</f>
        <v>41</v>
      </c>
      <c r="F13" s="7">
        <f>SUM(F8:F12)</f>
        <v>15</v>
      </c>
      <c r="G13" s="10">
        <f t="shared" si="0"/>
        <v>26</v>
      </c>
      <c r="H13" s="12">
        <f t="shared" ref="H13:Y13" si="8">SUM(H8:H12)</f>
        <v>36</v>
      </c>
      <c r="I13" s="7">
        <f>SUM(I8:I12)</f>
        <v>3</v>
      </c>
      <c r="J13" s="6">
        <f t="shared" si="1"/>
        <v>33</v>
      </c>
      <c r="K13" s="12">
        <f t="shared" si="8"/>
        <v>4</v>
      </c>
      <c r="L13" s="7">
        <f>SUM(L8:L12)</f>
        <v>0</v>
      </c>
      <c r="M13" s="6">
        <f t="shared" si="2"/>
        <v>4</v>
      </c>
      <c r="N13" s="12">
        <f t="shared" si="8"/>
        <v>28</v>
      </c>
      <c r="O13" s="7">
        <f>SUM(O8:O12)</f>
        <v>4</v>
      </c>
      <c r="P13" s="6">
        <f>SUM(P8:P12)</f>
        <v>24</v>
      </c>
      <c r="Q13" s="12">
        <f t="shared" si="8"/>
        <v>21</v>
      </c>
      <c r="R13" s="7">
        <f>SUM(R8:R12)</f>
        <v>3</v>
      </c>
      <c r="S13" s="6">
        <f>SUM(S8:S12)</f>
        <v>18</v>
      </c>
      <c r="T13" s="12">
        <f t="shared" si="8"/>
        <v>4</v>
      </c>
      <c r="U13" s="7">
        <f>SUM(U8:U12)</f>
        <v>0</v>
      </c>
      <c r="V13" s="6">
        <f>SUM(V8:V12)</f>
        <v>4</v>
      </c>
      <c r="W13" s="13">
        <v>134</v>
      </c>
      <c r="X13" s="7">
        <f t="shared" si="7"/>
        <v>25</v>
      </c>
      <c r="Y13" s="10">
        <f t="shared" si="8"/>
        <v>109</v>
      </c>
    </row>
    <row r="14" spans="2:28" ht="21" customHeight="1" x14ac:dyDescent="0.3"/>
    <row r="15" spans="2:28" s="2" customFormat="1" ht="21" customHeight="1" x14ac:dyDescent="0.3">
      <c r="B15" s="1"/>
    </row>
    <row r="17" spans="2:24" s="2" customFormat="1" ht="48.75" customHeight="1" x14ac:dyDescent="0.3">
      <c r="B17" s="1"/>
      <c r="Q17" s="5"/>
      <c r="R17" s="5"/>
      <c r="S17" s="5"/>
      <c r="T17" s="5"/>
      <c r="U17" s="5"/>
      <c r="V17" s="5"/>
      <c r="W17" s="5"/>
      <c r="X17" s="5"/>
    </row>
  </sheetData>
  <mergeCells count="17">
    <mergeCell ref="B1:Y1"/>
    <mergeCell ref="B2:Y2"/>
    <mergeCell ref="B5:B7"/>
    <mergeCell ref="C5:C7"/>
    <mergeCell ref="D5:D7"/>
    <mergeCell ref="E5:Y5"/>
    <mergeCell ref="B4:Y4"/>
    <mergeCell ref="Q17:X17"/>
    <mergeCell ref="B3:Y3"/>
    <mergeCell ref="E6:G6"/>
    <mergeCell ref="H6:J6"/>
    <mergeCell ref="K6:M6"/>
    <mergeCell ref="N6:P6"/>
    <mergeCell ref="Q6:S6"/>
    <mergeCell ref="T6:V6"/>
    <mergeCell ref="W6:Y6"/>
    <mergeCell ref="B13:C13"/>
  </mergeCells>
  <pageMargins left="0.11811023622047245" right="0.11811023622047245" top="0.19685039370078741" bottom="0.19685039370078741" header="0.31496062992125984" footer="0.31496062992125984"/>
  <pageSetup orientation="landscape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C13"/>
  <sheetViews>
    <sheetView workbookViewId="0">
      <selection activeCell="C9" sqref="C9:C13"/>
    </sheetView>
  </sheetViews>
  <sheetFormatPr defaultRowHeight="15" x14ac:dyDescent="0.25"/>
  <sheetData>
    <row r="9" spans="2:3" x14ac:dyDescent="0.25">
      <c r="B9" t="s">
        <v>21</v>
      </c>
      <c r="C9">
        <v>1</v>
      </c>
    </row>
    <row r="10" spans="2:3" x14ac:dyDescent="0.25">
      <c r="B10" t="s">
        <v>22</v>
      </c>
      <c r="C10">
        <v>8</v>
      </c>
    </row>
    <row r="11" spans="2:3" x14ac:dyDescent="0.25">
      <c r="B11" t="s">
        <v>23</v>
      </c>
      <c r="C11">
        <v>12</v>
      </c>
    </row>
    <row r="12" spans="2:3" x14ac:dyDescent="0.25">
      <c r="B12" t="s">
        <v>24</v>
      </c>
      <c r="C12">
        <v>2</v>
      </c>
    </row>
    <row r="13" spans="2:3" x14ac:dyDescent="0.25">
      <c r="B13" t="s">
        <v>25</v>
      </c>
      <c r="C13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GPT CSE</dc:creator>
  <cp:lastModifiedBy>GPT CSE</cp:lastModifiedBy>
  <cp:lastPrinted>2020-09-03T09:13:04Z</cp:lastPrinted>
  <dcterms:created xsi:type="dcterms:W3CDTF">2020-09-03T05:15:38Z</dcterms:created>
  <dcterms:modified xsi:type="dcterms:W3CDTF">2020-09-03T09:45:18Z</dcterms:modified>
</cp:coreProperties>
</file>